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1075" windowHeight="9525"/>
  </bookViews>
  <sheets>
    <sheet name="052715" sheetId="4" r:id="rId1"/>
    <sheet name="Sheet2" sheetId="2" r:id="rId2"/>
    <sheet name="Sheet3" sheetId="3" r:id="rId3"/>
  </sheets>
  <definedNames>
    <definedName name="_xlnm.Print_Area" localSheetId="0">'052715'!$A$1:$L$38</definedName>
  </definedNames>
  <calcPr calcId="145621"/>
</workbook>
</file>

<file path=xl/calcChain.xml><?xml version="1.0" encoding="utf-8"?>
<calcChain xmlns="http://schemas.openxmlformats.org/spreadsheetml/2006/main">
  <c r="L23" i="4" l="1"/>
  <c r="J23" i="4"/>
  <c r="H23" i="4"/>
  <c r="F23" i="4"/>
  <c r="D23" i="4"/>
  <c r="L32" i="4"/>
  <c r="L31" i="4"/>
  <c r="L30" i="4"/>
  <c r="J32" i="4"/>
  <c r="J31" i="4"/>
  <c r="J30" i="4"/>
  <c r="J29" i="4"/>
  <c r="J27" i="4"/>
  <c r="H30" i="4"/>
  <c r="H28" i="4"/>
  <c r="H27" i="4"/>
  <c r="F30" i="4"/>
  <c r="F28" i="4"/>
  <c r="F27" i="4"/>
  <c r="D17" i="4"/>
  <c r="D24" i="4"/>
  <c r="D27" i="4"/>
  <c r="D30" i="4"/>
  <c r="L28" i="4" l="1"/>
  <c r="J28" i="4"/>
  <c r="D28" i="4"/>
  <c r="L27" i="4"/>
  <c r="L9" i="4"/>
  <c r="L24" i="4" s="1"/>
  <c r="J9" i="4"/>
  <c r="H9" i="4"/>
  <c r="F9" i="4"/>
  <c r="D9" i="4"/>
  <c r="H34" i="4" l="1"/>
  <c r="J34" i="4"/>
  <c r="F34" i="4"/>
  <c r="L34" i="4"/>
  <c r="L36" i="4" s="1"/>
  <c r="L38" i="4" s="1"/>
  <c r="D34" i="4"/>
  <c r="D36" i="4" s="1"/>
  <c r="D38" i="4" s="1"/>
  <c r="F24" i="4"/>
  <c r="H24" i="4"/>
  <c r="J24" i="4"/>
  <c r="J36" i="4" l="1"/>
  <c r="J38" i="4" s="1"/>
  <c r="H36" i="4"/>
  <c r="H38" i="4" s="1"/>
  <c r="F36" i="4"/>
  <c r="F38" i="4" s="1"/>
</calcChain>
</file>

<file path=xl/sharedStrings.xml><?xml version="1.0" encoding="utf-8"?>
<sst xmlns="http://schemas.openxmlformats.org/spreadsheetml/2006/main" count="51" uniqueCount="32">
  <si>
    <t>Income</t>
  </si>
  <si>
    <t>Licensed-25</t>
  </si>
  <si>
    <t>Total Income</t>
  </si>
  <si>
    <t>Commercial property Ins</t>
  </si>
  <si>
    <t>Phones, Internet &amp; Fax</t>
  </si>
  <si>
    <t>Answering Service</t>
  </si>
  <si>
    <t>Liability Insurance</t>
  </si>
  <si>
    <t>Heat, electric, water, garbage</t>
  </si>
  <si>
    <t>Advertising</t>
  </si>
  <si>
    <t>Office Manager-Fulltime + ben</t>
  </si>
  <si>
    <t>Total Expenses</t>
  </si>
  <si>
    <t>Billing service 8.5%</t>
  </si>
  <si>
    <t>Operating Expenses</t>
  </si>
  <si>
    <t>Total Operating Expenses</t>
  </si>
  <si>
    <t>Counselor Cost</t>
  </si>
  <si>
    <t>Total Counselor Cost</t>
  </si>
  <si>
    <t>Net Income</t>
  </si>
  <si>
    <t xml:space="preserve">Licensed-25 </t>
  </si>
  <si>
    <t>Year 2</t>
  </si>
  <si>
    <t>Year 3</t>
  </si>
  <si>
    <t>Non-Licensed-5-10-15</t>
  </si>
  <si>
    <t>Year 4</t>
  </si>
  <si>
    <t>Year 5</t>
  </si>
  <si>
    <t xml:space="preserve"> </t>
  </si>
  <si>
    <t>Non-Licensed-5-10</t>
  </si>
  <si>
    <t>Licensed-10-15-20-25-25</t>
  </si>
  <si>
    <t>Licensed-10-15</t>
  </si>
  <si>
    <t>Office Supplies</t>
  </si>
  <si>
    <t>Business License</t>
  </si>
  <si>
    <t>Accounting Fees-MedEase</t>
  </si>
  <si>
    <t>Fax &amp; Copier $2,400</t>
  </si>
  <si>
    <t>Year 1    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</si>
</sst>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/>
      <top style="thick">
        <color auto="1"/>
      </top>
      <bottom style="double">
        <color auto="1"/>
      </bottom>
      <diagonal/>
    </border>
    <border>
      <left/>
      <right/>
      <top/>
      <bottom style="thick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40" fontId="2" fillId="0" borderId="0" xfId="0" applyNumberFormat="1" applyFont="1"/>
    <xf numFmtId="40" fontId="3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40" fontId="3" fillId="0" borderId="4" xfId="0" applyNumberFormat="1" applyFont="1" applyBorder="1" applyAlignment="1">
      <alignment horizontal="center" wrapText="1"/>
    </xf>
    <xf numFmtId="40" fontId="3" fillId="0" borderId="4" xfId="0" applyNumberFormat="1" applyFont="1" applyBorder="1" applyAlignment="1">
      <alignment horizontal="center"/>
    </xf>
    <xf numFmtId="40" fontId="2" fillId="0" borderId="0" xfId="0" applyNumberFormat="1" applyFont="1" applyAlignment="1">
      <alignment horizontal="right"/>
    </xf>
    <xf numFmtId="40" fontId="2" fillId="0" borderId="2" xfId="0" applyNumberFormat="1" applyFont="1" applyBorder="1" applyAlignment="1">
      <alignment horizontal="right"/>
    </xf>
    <xf numFmtId="40" fontId="2" fillId="0" borderId="1" xfId="0" applyNumberFormat="1" applyFont="1" applyBorder="1" applyAlignment="1">
      <alignment horizontal="right"/>
    </xf>
    <xf numFmtId="0" fontId="0" fillId="0" borderId="0" xfId="0" applyAlignment="1">
      <alignment horizontal="right"/>
    </xf>
    <xf numFmtId="40" fontId="0" fillId="0" borderId="2" xfId="0" applyNumberFormat="1" applyBorder="1" applyAlignment="1">
      <alignment horizontal="right"/>
    </xf>
    <xf numFmtId="40" fontId="0" fillId="0" borderId="3" xfId="0" applyNumberForma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tabSelected="1" topLeftCell="C1" workbookViewId="0">
      <selection activeCell="L28" sqref="L28"/>
    </sheetView>
  </sheetViews>
  <sheetFormatPr defaultRowHeight="15" x14ac:dyDescent="0.25"/>
  <cols>
    <col min="1" max="1" width="2.42578125" customWidth="1"/>
    <col min="2" max="2" width="4.140625" customWidth="1"/>
    <col min="3" max="3" width="28" customWidth="1"/>
    <col min="4" max="4" width="10.85546875" bestFit="1" customWidth="1"/>
    <col min="5" max="5" width="1.7109375" customWidth="1"/>
    <col min="6" max="6" width="11.28515625" customWidth="1"/>
    <col min="7" max="7" width="1.7109375" customWidth="1"/>
    <col min="8" max="8" width="10.7109375" customWidth="1"/>
    <col min="9" max="9" width="1.5703125" customWidth="1"/>
    <col min="10" max="10" width="11.7109375" customWidth="1"/>
    <col min="11" max="11" width="1.7109375" customWidth="1"/>
    <col min="12" max="12" width="10.5703125" customWidth="1"/>
  </cols>
  <sheetData>
    <row r="1" spans="1:13" ht="24.75" customHeight="1" thickBot="1" x14ac:dyDescent="0.3">
      <c r="A1" s="4" t="s">
        <v>0</v>
      </c>
      <c r="B1" s="4"/>
      <c r="D1" s="5" t="s">
        <v>31</v>
      </c>
      <c r="E1" s="2"/>
      <c r="F1" s="6" t="s">
        <v>18</v>
      </c>
      <c r="G1" s="2"/>
      <c r="H1" s="6" t="s">
        <v>19</v>
      </c>
      <c r="I1" s="2"/>
      <c r="J1" s="6" t="s">
        <v>21</v>
      </c>
      <c r="K1" s="2"/>
      <c r="L1" s="6" t="s">
        <v>22</v>
      </c>
      <c r="M1" s="3"/>
    </row>
    <row r="2" spans="1:13" ht="15.75" thickTop="1" x14ac:dyDescent="0.25">
      <c r="C2" t="s">
        <v>20</v>
      </c>
      <c r="D2" s="7">
        <v>12000</v>
      </c>
      <c r="E2" s="1"/>
      <c r="F2" s="7">
        <v>24000</v>
      </c>
      <c r="G2" s="1"/>
      <c r="H2" s="7">
        <v>36000</v>
      </c>
      <c r="I2" s="1"/>
      <c r="J2" s="7"/>
      <c r="K2" s="1"/>
      <c r="L2" s="7"/>
    </row>
    <row r="3" spans="1:13" x14ac:dyDescent="0.25">
      <c r="C3" t="s">
        <v>20</v>
      </c>
      <c r="D3" s="7">
        <v>0</v>
      </c>
      <c r="E3" s="1"/>
      <c r="F3" s="7">
        <v>24000</v>
      </c>
      <c r="G3" s="1"/>
      <c r="H3" s="7">
        <v>36000</v>
      </c>
      <c r="I3" s="1"/>
      <c r="J3" s="7"/>
      <c r="K3" s="1"/>
      <c r="L3" s="7"/>
    </row>
    <row r="4" spans="1:13" x14ac:dyDescent="0.25">
      <c r="C4" t="s">
        <v>24</v>
      </c>
      <c r="D4" s="7"/>
      <c r="E4" s="1"/>
      <c r="F4" s="7"/>
      <c r="G4" s="1"/>
      <c r="H4" s="7"/>
      <c r="I4" s="1"/>
      <c r="J4" s="7">
        <v>12000</v>
      </c>
      <c r="K4" s="1"/>
      <c r="L4" s="7">
        <v>24000</v>
      </c>
    </row>
    <row r="5" spans="1:13" x14ac:dyDescent="0.25">
      <c r="C5" t="s">
        <v>25</v>
      </c>
      <c r="D5" s="7">
        <v>0</v>
      </c>
      <c r="E5" s="1"/>
      <c r="F5" s="7">
        <v>131250</v>
      </c>
      <c r="G5" s="1"/>
      <c r="H5" s="7">
        <v>175000</v>
      </c>
      <c r="I5" s="1"/>
      <c r="J5" s="7">
        <v>175000</v>
      </c>
      <c r="K5" s="1"/>
      <c r="L5" s="7">
        <v>175000</v>
      </c>
    </row>
    <row r="6" spans="1:13" x14ac:dyDescent="0.25">
      <c r="C6" t="s">
        <v>26</v>
      </c>
      <c r="D6" s="7" t="s">
        <v>23</v>
      </c>
      <c r="E6" s="1"/>
      <c r="F6" s="7" t="s">
        <v>23</v>
      </c>
      <c r="G6" s="1"/>
      <c r="H6" s="7" t="s">
        <v>23</v>
      </c>
      <c r="I6" s="1"/>
      <c r="J6" s="7">
        <v>95000</v>
      </c>
      <c r="K6" s="1"/>
      <c r="L6" s="7">
        <v>131250</v>
      </c>
    </row>
    <row r="7" spans="1:13" x14ac:dyDescent="0.25">
      <c r="C7" t="s">
        <v>26</v>
      </c>
      <c r="D7" s="7" t="s">
        <v>23</v>
      </c>
      <c r="E7" s="1"/>
      <c r="F7" s="7" t="s">
        <v>23</v>
      </c>
      <c r="G7" s="1"/>
      <c r="H7" s="7" t="s">
        <v>23</v>
      </c>
      <c r="I7" s="1"/>
      <c r="J7" s="7">
        <v>95000</v>
      </c>
      <c r="K7" s="1"/>
      <c r="L7" s="7">
        <v>131250</v>
      </c>
    </row>
    <row r="8" spans="1:13" ht="15.75" thickBot="1" x14ac:dyDescent="0.3">
      <c r="C8" t="s">
        <v>1</v>
      </c>
      <c r="D8" s="7">
        <v>180000</v>
      </c>
      <c r="E8" s="1"/>
      <c r="F8" s="7">
        <v>180000</v>
      </c>
      <c r="G8" s="1"/>
      <c r="H8" s="7">
        <v>180000</v>
      </c>
      <c r="I8" s="1"/>
      <c r="J8" s="7">
        <v>180000</v>
      </c>
      <c r="K8" s="1"/>
      <c r="L8" s="7">
        <v>180000</v>
      </c>
    </row>
    <row r="9" spans="1:13" ht="15.75" thickBot="1" x14ac:dyDescent="0.3">
      <c r="A9" s="4" t="s">
        <v>2</v>
      </c>
      <c r="B9" s="4"/>
      <c r="D9" s="8">
        <f>SUM(D2:D8)</f>
        <v>192000</v>
      </c>
      <c r="E9" s="1"/>
      <c r="F9" s="8">
        <f>SUM(F2:F8)</f>
        <v>359250</v>
      </c>
      <c r="G9" s="1"/>
      <c r="H9" s="8">
        <f>SUM(H2:H8)</f>
        <v>427000</v>
      </c>
      <c r="I9" s="1"/>
      <c r="J9" s="8">
        <f>SUM(J2:J8)</f>
        <v>557000</v>
      </c>
      <c r="K9" s="1"/>
      <c r="L9" s="8">
        <f>SUM(L2:L8)</f>
        <v>641500</v>
      </c>
    </row>
    <row r="10" spans="1:13" ht="15.75" thickTop="1" x14ac:dyDescent="0.25">
      <c r="D10" s="7"/>
      <c r="E10" s="1"/>
      <c r="F10" s="7"/>
      <c r="G10" s="1"/>
      <c r="H10" s="7"/>
      <c r="I10" s="1"/>
      <c r="J10" s="7"/>
      <c r="K10" s="1"/>
      <c r="L10" s="7"/>
    </row>
    <row r="11" spans="1:13" x14ac:dyDescent="0.25">
      <c r="A11" s="4" t="s">
        <v>12</v>
      </c>
      <c r="B11" s="4"/>
      <c r="D11" s="7"/>
      <c r="E11" s="1"/>
      <c r="F11" s="7"/>
      <c r="G11" s="1"/>
      <c r="H11" s="7"/>
      <c r="I11" s="1"/>
      <c r="J11" s="7"/>
      <c r="K11" s="1"/>
      <c r="L11" s="7"/>
    </row>
    <row r="12" spans="1:13" x14ac:dyDescent="0.25">
      <c r="C12" t="s">
        <v>7</v>
      </c>
      <c r="D12" s="7">
        <v>7316</v>
      </c>
      <c r="E12" s="1"/>
      <c r="F12" s="7">
        <v>7316</v>
      </c>
      <c r="G12" s="1"/>
      <c r="H12" s="7">
        <v>7316</v>
      </c>
      <c r="I12" s="1"/>
      <c r="J12" s="7">
        <v>7316</v>
      </c>
      <c r="K12" s="1"/>
      <c r="L12" s="7">
        <v>7316</v>
      </c>
    </row>
    <row r="13" spans="1:13" x14ac:dyDescent="0.25">
      <c r="C13" t="s">
        <v>3</v>
      </c>
      <c r="D13" s="7">
        <v>5000</v>
      </c>
      <c r="E13" s="1"/>
      <c r="F13" s="7">
        <v>5000</v>
      </c>
      <c r="G13" s="1"/>
      <c r="H13" s="7">
        <v>5000</v>
      </c>
      <c r="I13" s="1"/>
      <c r="J13" s="7">
        <v>5000</v>
      </c>
      <c r="K13" s="1"/>
      <c r="L13" s="7">
        <v>5000</v>
      </c>
    </row>
    <row r="14" spans="1:13" x14ac:dyDescent="0.25">
      <c r="C14" t="s">
        <v>4</v>
      </c>
      <c r="D14" s="7">
        <v>1800</v>
      </c>
      <c r="E14" s="1"/>
      <c r="F14" s="7">
        <v>1800</v>
      </c>
      <c r="G14" s="1"/>
      <c r="H14" s="7">
        <v>1800</v>
      </c>
      <c r="I14" s="1"/>
      <c r="J14" s="7">
        <v>1800</v>
      </c>
      <c r="K14" s="1"/>
      <c r="L14" s="7">
        <v>1800</v>
      </c>
    </row>
    <row r="15" spans="1:13" x14ac:dyDescent="0.25">
      <c r="C15" t="s">
        <v>30</v>
      </c>
      <c r="D15" s="7" t="s">
        <v>23</v>
      </c>
      <c r="E15" s="1"/>
      <c r="F15" s="7" t="s">
        <v>23</v>
      </c>
      <c r="G15" s="1"/>
      <c r="H15" s="7" t="s">
        <v>23</v>
      </c>
      <c r="I15" s="1"/>
      <c r="J15" s="7" t="s">
        <v>23</v>
      </c>
      <c r="K15" s="1"/>
      <c r="L15" s="7" t="s">
        <v>23</v>
      </c>
    </row>
    <row r="16" spans="1:13" x14ac:dyDescent="0.25">
      <c r="C16" t="s">
        <v>6</v>
      </c>
      <c r="D16" s="7">
        <v>1300</v>
      </c>
      <c r="E16" s="1"/>
      <c r="F16" s="7">
        <v>1300</v>
      </c>
      <c r="G16" s="1"/>
      <c r="H16" s="7">
        <v>1300</v>
      </c>
      <c r="I16" s="1"/>
      <c r="J16" s="7">
        <v>1300</v>
      </c>
      <c r="K16" s="1"/>
      <c r="L16" s="7">
        <v>1300</v>
      </c>
    </row>
    <row r="17" spans="1:12" x14ac:dyDescent="0.25">
      <c r="C17" t="s">
        <v>9</v>
      </c>
      <c r="D17" s="7">
        <f>45431/2</f>
        <v>22715.5</v>
      </c>
      <c r="E17" s="1"/>
      <c r="F17" s="7">
        <v>45431</v>
      </c>
      <c r="G17" s="1"/>
      <c r="H17" s="7">
        <v>45431</v>
      </c>
      <c r="I17" s="1"/>
      <c r="J17" s="7">
        <v>45431</v>
      </c>
      <c r="K17" s="1"/>
      <c r="L17" s="7">
        <v>45431</v>
      </c>
    </row>
    <row r="18" spans="1:12" x14ac:dyDescent="0.25">
      <c r="C18" t="s">
        <v>8</v>
      </c>
      <c r="D18" s="7">
        <v>2500</v>
      </c>
      <c r="E18" s="1"/>
      <c r="F18" s="7">
        <v>2500</v>
      </c>
      <c r="G18" s="1"/>
      <c r="H18" s="7">
        <v>2500</v>
      </c>
      <c r="I18" s="1"/>
      <c r="J18" s="7">
        <v>2500</v>
      </c>
      <c r="K18" s="1"/>
      <c r="L18" s="7">
        <v>2500</v>
      </c>
    </row>
    <row r="19" spans="1:12" x14ac:dyDescent="0.25">
      <c r="C19" t="s">
        <v>29</v>
      </c>
      <c r="D19" s="7">
        <v>3360</v>
      </c>
      <c r="E19" s="1"/>
      <c r="F19" s="7">
        <v>3360</v>
      </c>
      <c r="G19" s="1"/>
      <c r="H19" s="7">
        <v>3360</v>
      </c>
      <c r="I19" s="1"/>
      <c r="J19" s="7">
        <v>3360</v>
      </c>
      <c r="K19" s="1"/>
      <c r="L19" s="7">
        <v>3360</v>
      </c>
    </row>
    <row r="20" spans="1:12" x14ac:dyDescent="0.25">
      <c r="C20" t="s">
        <v>5</v>
      </c>
      <c r="D20" s="7">
        <v>2700</v>
      </c>
      <c r="E20" s="1"/>
      <c r="F20" s="7">
        <v>2700</v>
      </c>
      <c r="G20" s="1"/>
      <c r="H20" s="7">
        <v>2700</v>
      </c>
      <c r="I20" s="1"/>
      <c r="J20" s="7">
        <v>2700</v>
      </c>
      <c r="K20" s="1"/>
      <c r="L20" s="7">
        <v>2700</v>
      </c>
    </row>
    <row r="21" spans="1:12" x14ac:dyDescent="0.25">
      <c r="C21" t="s">
        <v>27</v>
      </c>
      <c r="D21" s="7">
        <v>2400</v>
      </c>
      <c r="E21" s="1"/>
      <c r="F21" s="7">
        <v>2400</v>
      </c>
      <c r="G21" s="1"/>
      <c r="H21" s="7">
        <v>2400</v>
      </c>
      <c r="I21" s="1"/>
      <c r="J21" s="7">
        <v>2400</v>
      </c>
      <c r="K21" s="1"/>
      <c r="L21" s="7">
        <v>2400</v>
      </c>
    </row>
    <row r="22" spans="1:12" x14ac:dyDescent="0.25">
      <c r="C22" t="s">
        <v>28</v>
      </c>
      <c r="D22" s="7">
        <v>374</v>
      </c>
      <c r="E22" s="1"/>
      <c r="F22" s="7">
        <v>374</v>
      </c>
      <c r="G22" s="1"/>
      <c r="H22" s="7">
        <v>374</v>
      </c>
      <c r="I22" s="1"/>
      <c r="J22" s="7">
        <v>374</v>
      </c>
      <c r="K22" s="1"/>
      <c r="L22" s="7">
        <v>374</v>
      </c>
    </row>
    <row r="23" spans="1:12" ht="15.75" thickBot="1" x14ac:dyDescent="0.3">
      <c r="C23" t="s">
        <v>11</v>
      </c>
      <c r="D23" s="7">
        <f>D9*8.5%</f>
        <v>16320.000000000002</v>
      </c>
      <c r="E23" s="1"/>
      <c r="F23" s="7">
        <f>F9*8.5%</f>
        <v>30536.250000000004</v>
      </c>
      <c r="G23" s="1"/>
      <c r="H23" s="7">
        <f>H9*8.5%</f>
        <v>36295</v>
      </c>
      <c r="I23" s="1"/>
      <c r="J23" s="7">
        <f>J9*8.5%</f>
        <v>47345</v>
      </c>
      <c r="K23" s="1"/>
      <c r="L23" s="7">
        <f>L9*8.5%</f>
        <v>54527.500000000007</v>
      </c>
    </row>
    <row r="24" spans="1:12" ht="15.75" thickBot="1" x14ac:dyDescent="0.3">
      <c r="A24" s="4" t="s">
        <v>13</v>
      </c>
      <c r="B24" s="4"/>
      <c r="D24" s="9">
        <f>SUM(D12:D23)</f>
        <v>65785.5</v>
      </c>
      <c r="E24" s="1"/>
      <c r="F24" s="9">
        <f>SUM(F12:F23)</f>
        <v>102717.25</v>
      </c>
      <c r="G24" s="1"/>
      <c r="H24" s="9">
        <f>SUM(H12:H23)</f>
        <v>108476</v>
      </c>
      <c r="I24" s="1"/>
      <c r="J24" s="9">
        <f>SUM(J12:J23)</f>
        <v>119526</v>
      </c>
      <c r="K24" s="1"/>
      <c r="L24" s="9">
        <f>SUM(L12:L23)</f>
        <v>126708.5</v>
      </c>
    </row>
    <row r="25" spans="1:12" x14ac:dyDescent="0.25">
      <c r="D25" s="7"/>
      <c r="E25" s="1"/>
      <c r="F25" s="7"/>
      <c r="G25" s="1"/>
      <c r="H25" s="7"/>
      <c r="I25" s="1"/>
      <c r="J25" s="7"/>
      <c r="K25" s="1"/>
      <c r="L25" s="7"/>
    </row>
    <row r="26" spans="1:12" x14ac:dyDescent="0.25">
      <c r="A26" s="4" t="s">
        <v>14</v>
      </c>
      <c r="B26" s="4"/>
      <c r="D26" s="7" t="s">
        <v>23</v>
      </c>
      <c r="E26" s="1"/>
      <c r="F26" s="7"/>
      <c r="G26" s="1"/>
      <c r="H26" s="7"/>
      <c r="I26" s="1"/>
      <c r="J26" s="7"/>
      <c r="K26" s="1"/>
      <c r="L26" s="7"/>
    </row>
    <row r="27" spans="1:12" x14ac:dyDescent="0.25">
      <c r="C27" t="s">
        <v>20</v>
      </c>
      <c r="D27" s="7">
        <f>D2/2*1.099</f>
        <v>6594</v>
      </c>
      <c r="E27" s="1"/>
      <c r="F27" s="7">
        <f>F2/2*1.099</f>
        <v>13188</v>
      </c>
      <c r="G27" s="1"/>
      <c r="H27" s="7">
        <f>H2/2*1.099</f>
        <v>19782</v>
      </c>
      <c r="I27" s="1"/>
      <c r="J27" s="7">
        <f>J2/2*1.099</f>
        <v>0</v>
      </c>
      <c r="K27" s="1"/>
      <c r="L27" s="7">
        <f>L2/2*1.0986</f>
        <v>0</v>
      </c>
    </row>
    <row r="28" spans="1:12" x14ac:dyDescent="0.25">
      <c r="C28" t="s">
        <v>20</v>
      </c>
      <c r="D28" s="7">
        <f>D3/2*1.0986</f>
        <v>0</v>
      </c>
      <c r="E28" s="1"/>
      <c r="F28" s="7">
        <f>F3/2*1.099</f>
        <v>13188</v>
      </c>
      <c r="G28" s="1"/>
      <c r="H28" s="7">
        <f>H3/2*1.099</f>
        <v>19782</v>
      </c>
      <c r="I28" s="1"/>
      <c r="J28" s="7">
        <f>J2/2*1.0986</f>
        <v>0</v>
      </c>
      <c r="K28" s="1"/>
      <c r="L28" s="7">
        <f>L2/2*1.0986</f>
        <v>0</v>
      </c>
    </row>
    <row r="29" spans="1:12" x14ac:dyDescent="0.25">
      <c r="C29" t="s">
        <v>24</v>
      </c>
      <c r="D29" s="7"/>
      <c r="E29" s="1"/>
      <c r="F29" s="7"/>
      <c r="G29" s="1"/>
      <c r="H29" s="7"/>
      <c r="I29" s="1"/>
      <c r="J29" s="7">
        <f>J4/2*1.099</f>
        <v>6594</v>
      </c>
      <c r="K29" s="1"/>
      <c r="L29" s="7"/>
    </row>
    <row r="30" spans="1:12" x14ac:dyDescent="0.25">
      <c r="C30" t="s">
        <v>25</v>
      </c>
      <c r="D30" s="7">
        <f>D5*1.0986</f>
        <v>0</v>
      </c>
      <c r="E30" s="1"/>
      <c r="F30" s="7">
        <f>F5/2*1.099</f>
        <v>72121.875</v>
      </c>
      <c r="G30" s="1"/>
      <c r="H30" s="7">
        <f>H5/2*1.099</f>
        <v>96162.5</v>
      </c>
      <c r="I30" s="1"/>
      <c r="J30" s="7">
        <f>J5/2*1.099</f>
        <v>96162.5</v>
      </c>
      <c r="K30" s="1"/>
      <c r="L30" s="7">
        <f>L5/2*1.099</f>
        <v>96162.5</v>
      </c>
    </row>
    <row r="31" spans="1:12" x14ac:dyDescent="0.25">
      <c r="C31" t="s">
        <v>26</v>
      </c>
      <c r="D31" s="7"/>
      <c r="E31" s="1"/>
      <c r="F31" s="7"/>
      <c r="G31" s="1"/>
      <c r="H31" s="7"/>
      <c r="I31" s="1"/>
      <c r="J31" s="7">
        <f>J6/2*1.099</f>
        <v>52202.5</v>
      </c>
      <c r="K31" s="1"/>
      <c r="L31" s="7">
        <f>L6/2*1.099</f>
        <v>72121.875</v>
      </c>
    </row>
    <row r="32" spans="1:12" x14ac:dyDescent="0.25">
      <c r="C32" t="s">
        <v>26</v>
      </c>
      <c r="D32" s="7"/>
      <c r="E32" s="1"/>
      <c r="F32" s="7"/>
      <c r="G32" s="1"/>
      <c r="H32" s="7"/>
      <c r="I32" s="1"/>
      <c r="J32" s="7">
        <f>J7/2*1.099</f>
        <v>52202.5</v>
      </c>
      <c r="K32" s="1"/>
      <c r="L32" s="7">
        <f>L7/2*1.099</f>
        <v>72121.875</v>
      </c>
    </row>
    <row r="33" spans="1:12" ht="15.75" thickBot="1" x14ac:dyDescent="0.3">
      <c r="C33" t="s">
        <v>17</v>
      </c>
      <c r="D33" s="7">
        <v>103745.52</v>
      </c>
      <c r="E33" s="1"/>
      <c r="F33" s="7">
        <v>103745.52</v>
      </c>
      <c r="G33" s="1"/>
      <c r="H33" s="7">
        <v>103745.52</v>
      </c>
      <c r="I33" s="1"/>
      <c r="J33" s="7">
        <v>103745.52</v>
      </c>
      <c r="K33" s="1"/>
      <c r="L33" s="7">
        <v>103745.52</v>
      </c>
    </row>
    <row r="34" spans="1:12" ht="15.75" thickBot="1" x14ac:dyDescent="0.3">
      <c r="A34" s="4" t="s">
        <v>15</v>
      </c>
      <c r="B34" s="4"/>
      <c r="D34" s="9">
        <f>SUM(D26:D33)</f>
        <v>110339.52</v>
      </c>
      <c r="F34" s="9">
        <f>SUM(F26:F33)</f>
        <v>202243.39500000002</v>
      </c>
      <c r="H34" s="9">
        <f>SUM(H26:H33)</f>
        <v>239472.02000000002</v>
      </c>
      <c r="J34" s="9">
        <f>SUM(J26:J33)</f>
        <v>310907.02</v>
      </c>
      <c r="L34" s="9">
        <f>SUM(L26:L33)</f>
        <v>344151.77</v>
      </c>
    </row>
    <row r="35" spans="1:12" ht="15.75" thickBot="1" x14ac:dyDescent="0.3">
      <c r="D35" s="10"/>
      <c r="F35" s="10"/>
      <c r="H35" s="10"/>
      <c r="J35" s="10"/>
      <c r="L35" s="10"/>
    </row>
    <row r="36" spans="1:12" ht="15.75" thickBot="1" x14ac:dyDescent="0.3">
      <c r="A36" s="4" t="s">
        <v>10</v>
      </c>
      <c r="B36" s="4"/>
      <c r="D36" s="11">
        <f>D24+D34</f>
        <v>176125.02000000002</v>
      </c>
      <c r="F36" s="11">
        <f>F24+F34</f>
        <v>304960.64500000002</v>
      </c>
      <c r="H36" s="11">
        <f>H24+H34</f>
        <v>347948.02</v>
      </c>
      <c r="J36" s="11">
        <f>J24+J34</f>
        <v>430433.02</v>
      </c>
      <c r="L36" s="11">
        <f>L24+L34</f>
        <v>470860.27</v>
      </c>
    </row>
    <row r="37" spans="1:12" ht="16.5" thickTop="1" thickBot="1" x14ac:dyDescent="0.3">
      <c r="D37" s="10"/>
      <c r="F37" s="10"/>
      <c r="H37" s="10"/>
      <c r="J37" s="10"/>
      <c r="L37" s="10"/>
    </row>
    <row r="38" spans="1:12" ht="16.5" thickTop="1" thickBot="1" x14ac:dyDescent="0.3">
      <c r="A38" s="4" t="s">
        <v>16</v>
      </c>
      <c r="B38" s="4"/>
      <c r="D38" s="12">
        <f>D9-D36</f>
        <v>15874.979999999981</v>
      </c>
      <c r="F38" s="12">
        <f>F9-F36</f>
        <v>54289.354999999981</v>
      </c>
      <c r="H38" s="12">
        <f>H9-H36</f>
        <v>79051.979999999981</v>
      </c>
      <c r="J38" s="12">
        <f>J9-J36</f>
        <v>126566.97999999998</v>
      </c>
      <c r="L38" s="12">
        <f>L9-L36</f>
        <v>170639.72999999998</v>
      </c>
    </row>
    <row r="39" spans="1:12" ht="15.75" thickTop="1" x14ac:dyDescent="0.25"/>
  </sheetData>
  <printOptions horizontalCentered="1"/>
  <pageMargins left="0.2" right="0.45" top="0.5" bottom="0.5" header="0.05" footer="0.05"/>
  <pageSetup scale="93" orientation="landscape" r:id="rId1"/>
  <headerFooter>
    <oddHeader>&amp;LClearwater Counseling Growth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052715</vt:lpstr>
      <vt:lpstr>Sheet2</vt:lpstr>
      <vt:lpstr>Sheet3</vt:lpstr>
      <vt:lpstr>'052715'!Print_Area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fya-clearwater</dc:creator>
  <cp:lastModifiedBy>fya-clearwater</cp:lastModifiedBy>
  <cp:lastPrinted>2015-05-27T22:50:52Z</cp:lastPrinted>
  <dcterms:created xsi:type="dcterms:W3CDTF">2015-04-25T00:05:55Z</dcterms:created>
  <dcterms:modified xsi:type="dcterms:W3CDTF">2015-05-27T22:51:35Z</dcterms:modified>
</cp:coreProperties>
</file>