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0" i="1" l="1"/>
  <c r="D8" i="1"/>
  <c r="E32" i="1"/>
  <c r="E29" i="1"/>
  <c r="D34" i="1" s="1"/>
  <c r="E36" i="1" s="1"/>
  <c r="E53" i="1"/>
  <c r="E45" i="1"/>
  <c r="E19" i="1"/>
  <c r="F11" i="1"/>
  <c r="F56" i="1" l="1"/>
  <c r="F58" i="1" s="1"/>
</calcChain>
</file>

<file path=xl/sharedStrings.xml><?xml version="1.0" encoding="utf-8"?>
<sst xmlns="http://schemas.openxmlformats.org/spreadsheetml/2006/main" count="49" uniqueCount="48">
  <si>
    <t>Utilities</t>
  </si>
  <si>
    <t>Electric</t>
  </si>
  <si>
    <t>Heating Oil</t>
  </si>
  <si>
    <t>Sewer/ Water</t>
  </si>
  <si>
    <t>Phones</t>
  </si>
  <si>
    <t>Payroll</t>
  </si>
  <si>
    <t>Workmens Comp</t>
  </si>
  <si>
    <t>Shelter</t>
  </si>
  <si>
    <t>Background</t>
  </si>
  <si>
    <t>Transportation</t>
  </si>
  <si>
    <t>Other</t>
  </si>
  <si>
    <t>Food/ Kitchen</t>
  </si>
  <si>
    <t>ACF</t>
  </si>
  <si>
    <t>Property Tax</t>
  </si>
  <si>
    <t>Outside Services</t>
  </si>
  <si>
    <t>Repairs/ Maintenance</t>
  </si>
  <si>
    <t>BHAP</t>
  </si>
  <si>
    <t>Stripe</t>
  </si>
  <si>
    <t>Income</t>
  </si>
  <si>
    <t>Expenses</t>
  </si>
  <si>
    <t>Loss</t>
  </si>
  <si>
    <t>ESG</t>
  </si>
  <si>
    <t>Development Director</t>
  </si>
  <si>
    <t>Accountant</t>
  </si>
  <si>
    <t>Door Staff</t>
  </si>
  <si>
    <t>Consultant</t>
  </si>
  <si>
    <t>Counselor</t>
  </si>
  <si>
    <t>Door Program Director</t>
  </si>
  <si>
    <t>Office Assistant</t>
  </si>
  <si>
    <t>ED</t>
  </si>
  <si>
    <t>Door Asst PD/Care Cood</t>
  </si>
  <si>
    <t>Door Wages</t>
  </si>
  <si>
    <t>Counseling Wages</t>
  </si>
  <si>
    <t>Counseling</t>
  </si>
  <si>
    <t>Billing</t>
  </si>
  <si>
    <t>Double Counselor salary</t>
  </si>
  <si>
    <t>9% Counseling billing</t>
  </si>
  <si>
    <t>1/2 Time</t>
  </si>
  <si>
    <t>25% increase</t>
  </si>
  <si>
    <t>Historical guesses. Think they are low</t>
  </si>
  <si>
    <t>P/R Taxes</t>
  </si>
  <si>
    <t>12% of wages</t>
  </si>
  <si>
    <t>6.6 FTE</t>
  </si>
  <si>
    <t>Phones, Cell phones, Internet</t>
  </si>
  <si>
    <t>Insurance</t>
  </si>
  <si>
    <t>Donations</t>
  </si>
  <si>
    <t>Guess</t>
  </si>
  <si>
    <t>2022 Budget Rev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</si>
</sst>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2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B1" workbookViewId="0">
      <selection activeCell="D1" sqref="D1"/>
    </sheetView>
  </sheetViews>
  <sheetFormatPr defaultRowHeight="15" x14ac:dyDescent="0.25"/>
  <cols>
    <col min="3" max="3" width="22.5703125" bestFit="1" customWidth="1"/>
    <col min="8" max="8" width="34.85546875" bestFit="1" customWidth="1"/>
  </cols>
  <sheetData>
    <row r="1" spans="1:8" x14ac:dyDescent="0.25">
      <c r="C1" t="s">
        <v>47</v>
      </c>
    </row>
    <row r="3" spans="1:8" x14ac:dyDescent="0.25">
      <c r="D3" s="1"/>
    </row>
    <row r="4" spans="1:8" x14ac:dyDescent="0.25">
      <c r="C4" t="s">
        <v>16</v>
      </c>
      <c r="D4" s="1">
        <v>189500</v>
      </c>
    </row>
    <row r="5" spans="1:8" x14ac:dyDescent="0.25">
      <c r="C5" t="s">
        <v>21</v>
      </c>
      <c r="D5" s="1">
        <v>30000</v>
      </c>
    </row>
    <row r="6" spans="1:8" x14ac:dyDescent="0.25">
      <c r="C6" t="s">
        <v>17</v>
      </c>
      <c r="D6" s="1">
        <v>50000</v>
      </c>
    </row>
    <row r="7" spans="1:8" x14ac:dyDescent="0.25">
      <c r="C7" t="s">
        <v>12</v>
      </c>
      <c r="D7" s="1">
        <v>5000</v>
      </c>
    </row>
    <row r="8" spans="1:8" x14ac:dyDescent="0.25">
      <c r="C8" t="s">
        <v>33</v>
      </c>
      <c r="D8" s="1">
        <f>D31*2</f>
        <v>192000</v>
      </c>
      <c r="H8" t="s">
        <v>35</v>
      </c>
    </row>
    <row r="9" spans="1:8" x14ac:dyDescent="0.25">
      <c r="C9" t="s">
        <v>45</v>
      </c>
      <c r="D9" s="1">
        <v>100000</v>
      </c>
      <c r="H9" t="s">
        <v>46</v>
      </c>
    </row>
    <row r="10" spans="1:8" x14ac:dyDescent="0.25">
      <c r="D10" s="1"/>
    </row>
    <row r="11" spans="1:8" x14ac:dyDescent="0.25">
      <c r="A11" s="2" t="s">
        <v>18</v>
      </c>
      <c r="D11" s="1"/>
      <c r="F11" s="3">
        <f>SUM(D4:D10)</f>
        <v>566500</v>
      </c>
    </row>
    <row r="12" spans="1:8" x14ac:dyDescent="0.25">
      <c r="D12" s="1"/>
    </row>
    <row r="13" spans="1:8" x14ac:dyDescent="0.25">
      <c r="B13" t="s">
        <v>0</v>
      </c>
      <c r="D13" s="1"/>
    </row>
    <row r="14" spans="1:8" x14ac:dyDescent="0.25">
      <c r="C14" t="s">
        <v>1</v>
      </c>
      <c r="D14" s="1">
        <v>7200</v>
      </c>
    </row>
    <row r="15" spans="1:8" x14ac:dyDescent="0.25">
      <c r="C15" t="s">
        <v>2</v>
      </c>
      <c r="D15" s="1">
        <v>10000</v>
      </c>
      <c r="H15" t="s">
        <v>38</v>
      </c>
    </row>
    <row r="16" spans="1:8" x14ac:dyDescent="0.25">
      <c r="C16" t="s">
        <v>3</v>
      </c>
      <c r="D16" s="1">
        <v>6200</v>
      </c>
    </row>
    <row r="17" spans="2:8" x14ac:dyDescent="0.25">
      <c r="C17" t="s">
        <v>4</v>
      </c>
      <c r="D17" s="1">
        <v>8000</v>
      </c>
      <c r="H17" t="s">
        <v>43</v>
      </c>
    </row>
    <row r="18" spans="2:8" x14ac:dyDescent="0.25">
      <c r="C18" t="s">
        <v>15</v>
      </c>
      <c r="D18" s="1">
        <v>5000</v>
      </c>
    </row>
    <row r="19" spans="2:8" x14ac:dyDescent="0.25">
      <c r="D19" s="1"/>
      <c r="E19" s="1">
        <f>SUM(D14:D18)</f>
        <v>36400</v>
      </c>
    </row>
    <row r="20" spans="2:8" x14ac:dyDescent="0.25">
      <c r="B20" t="s">
        <v>5</v>
      </c>
      <c r="D20" s="1"/>
    </row>
    <row r="21" spans="2:8" x14ac:dyDescent="0.25">
      <c r="C21" t="s">
        <v>24</v>
      </c>
      <c r="D21" s="1">
        <v>247104</v>
      </c>
      <c r="H21" t="s">
        <v>42</v>
      </c>
    </row>
    <row r="22" spans="2:8" x14ac:dyDescent="0.25">
      <c r="C22" t="s">
        <v>25</v>
      </c>
      <c r="D22" s="1">
        <v>4320</v>
      </c>
    </row>
    <row r="23" spans="2:8" x14ac:dyDescent="0.25">
      <c r="C23" t="s">
        <v>27</v>
      </c>
      <c r="D23" s="1">
        <v>50000</v>
      </c>
    </row>
    <row r="24" spans="2:8" x14ac:dyDescent="0.25">
      <c r="C24" t="s">
        <v>23</v>
      </c>
      <c r="D24" s="1">
        <v>36400</v>
      </c>
      <c r="H24" t="s">
        <v>37</v>
      </c>
    </row>
    <row r="25" spans="2:8" x14ac:dyDescent="0.25">
      <c r="C25" t="s">
        <v>22</v>
      </c>
      <c r="D25" s="1">
        <v>45000</v>
      </c>
    </row>
    <row r="26" spans="2:8" x14ac:dyDescent="0.25">
      <c r="C26" t="s">
        <v>28</v>
      </c>
      <c r="D26" s="1">
        <v>10400</v>
      </c>
    </row>
    <row r="27" spans="2:8" x14ac:dyDescent="0.25">
      <c r="C27" t="s">
        <v>29</v>
      </c>
      <c r="D27" s="1">
        <v>69000</v>
      </c>
    </row>
    <row r="28" spans="2:8" x14ac:dyDescent="0.25">
      <c r="C28" t="s">
        <v>30</v>
      </c>
      <c r="D28" s="1">
        <v>44000</v>
      </c>
    </row>
    <row r="29" spans="2:8" x14ac:dyDescent="0.25">
      <c r="C29" t="s">
        <v>31</v>
      </c>
      <c r="D29" s="1"/>
      <c r="E29" s="1">
        <f>SUM(D21:D28)</f>
        <v>506224</v>
      </c>
    </row>
    <row r="30" spans="2:8" x14ac:dyDescent="0.25">
      <c r="D30" s="1"/>
    </row>
    <row r="31" spans="2:8" x14ac:dyDescent="0.25">
      <c r="C31" t="s">
        <v>26</v>
      </c>
      <c r="D31" s="1">
        <v>96000</v>
      </c>
    </row>
    <row r="32" spans="2:8" x14ac:dyDescent="0.25">
      <c r="C32" t="s">
        <v>32</v>
      </c>
      <c r="D32" s="1"/>
      <c r="E32" s="1">
        <f>SUM(D31)</f>
        <v>96000</v>
      </c>
    </row>
    <row r="33" spans="2:8" x14ac:dyDescent="0.25">
      <c r="D33" s="1"/>
      <c r="E33" s="1"/>
    </row>
    <row r="34" spans="2:8" x14ac:dyDescent="0.25">
      <c r="C34" t="s">
        <v>40</v>
      </c>
      <c r="D34" s="1">
        <f>(E29+E32)*0.12</f>
        <v>72266.87999999999</v>
      </c>
      <c r="H34" t="s">
        <v>41</v>
      </c>
    </row>
    <row r="35" spans="2:8" x14ac:dyDescent="0.25">
      <c r="C35" t="s">
        <v>6</v>
      </c>
      <c r="D35" s="1">
        <v>10000</v>
      </c>
    </row>
    <row r="36" spans="2:8" x14ac:dyDescent="0.25">
      <c r="D36" s="1"/>
      <c r="E36" s="1">
        <f>SUM(D34:D35)</f>
        <v>82266.87999999999</v>
      </c>
    </row>
    <row r="37" spans="2:8" x14ac:dyDescent="0.25">
      <c r="D37" s="1"/>
    </row>
    <row r="38" spans="2:8" x14ac:dyDescent="0.25">
      <c r="B38" t="s">
        <v>7</v>
      </c>
      <c r="D38" s="1"/>
      <c r="H38" t="s">
        <v>39</v>
      </c>
    </row>
    <row r="39" spans="2:8" x14ac:dyDescent="0.25">
      <c r="C39" t="s">
        <v>8</v>
      </c>
      <c r="D39" s="1">
        <v>1500</v>
      </c>
    </row>
    <row r="40" spans="2:8" x14ac:dyDescent="0.25">
      <c r="C40" t="s">
        <v>9</v>
      </c>
      <c r="D40" s="1">
        <v>2000</v>
      </c>
    </row>
    <row r="41" spans="2:8" x14ac:dyDescent="0.25">
      <c r="C41" t="s">
        <v>10</v>
      </c>
      <c r="D41" s="1">
        <v>2000</v>
      </c>
    </row>
    <row r="42" spans="2:8" x14ac:dyDescent="0.25">
      <c r="C42" t="s">
        <v>11</v>
      </c>
      <c r="D42" s="1">
        <v>6000</v>
      </c>
    </row>
    <row r="43" spans="2:8" x14ac:dyDescent="0.25">
      <c r="D43" s="1"/>
    </row>
    <row r="44" spans="2:8" x14ac:dyDescent="0.25">
      <c r="D44" s="1"/>
    </row>
    <row r="45" spans="2:8" x14ac:dyDescent="0.25">
      <c r="D45" s="1"/>
      <c r="E45" s="1">
        <f>SUM(D39:D44)</f>
        <v>11500</v>
      </c>
    </row>
    <row r="46" spans="2:8" x14ac:dyDescent="0.25">
      <c r="B46" t="s">
        <v>10</v>
      </c>
      <c r="D46" s="1"/>
    </row>
    <row r="47" spans="2:8" x14ac:dyDescent="0.25">
      <c r="C47" t="s">
        <v>44</v>
      </c>
      <c r="D47" s="1">
        <v>10000</v>
      </c>
    </row>
    <row r="48" spans="2:8" x14ac:dyDescent="0.25">
      <c r="D48" s="1"/>
    </row>
    <row r="49" spans="1:8" x14ac:dyDescent="0.25">
      <c r="C49" t="s">
        <v>13</v>
      </c>
      <c r="D49" s="1">
        <v>3000</v>
      </c>
    </row>
    <row r="50" spans="1:8" x14ac:dyDescent="0.25">
      <c r="C50" t="s">
        <v>34</v>
      </c>
      <c r="D50" s="1">
        <f>D8*0.09</f>
        <v>17280</v>
      </c>
      <c r="H50" t="s">
        <v>36</v>
      </c>
    </row>
    <row r="51" spans="1:8" x14ac:dyDescent="0.25">
      <c r="C51" t="s">
        <v>14</v>
      </c>
      <c r="D51" s="1">
        <v>10000</v>
      </c>
    </row>
    <row r="52" spans="1:8" x14ac:dyDescent="0.25">
      <c r="D52" s="1"/>
    </row>
    <row r="53" spans="1:8" x14ac:dyDescent="0.25">
      <c r="D53" s="1"/>
      <c r="E53" s="1">
        <f>SUM(D47:D51)</f>
        <v>40280</v>
      </c>
    </row>
    <row r="54" spans="1:8" x14ac:dyDescent="0.25">
      <c r="D54" s="1"/>
    </row>
    <row r="55" spans="1:8" x14ac:dyDescent="0.25">
      <c r="D55" s="1"/>
    </row>
    <row r="56" spans="1:8" x14ac:dyDescent="0.25">
      <c r="A56" s="2" t="s">
        <v>19</v>
      </c>
      <c r="D56" s="1"/>
      <c r="F56" s="3">
        <f>SUM(E13:E55)</f>
        <v>772670.88</v>
      </c>
    </row>
    <row r="57" spans="1:8" x14ac:dyDescent="0.25">
      <c r="D57" s="1"/>
    </row>
    <row r="58" spans="1:8" x14ac:dyDescent="0.25">
      <c r="A58" s="2" t="s">
        <v>20</v>
      </c>
      <c r="D58" s="1"/>
      <c r="F58" s="3">
        <f>F11-F56</f>
        <v>-206170.88</v>
      </c>
    </row>
    <row r="59" spans="1:8" x14ac:dyDescent="0.25">
      <c r="D59" s="1"/>
    </row>
    <row r="60" spans="1:8" x14ac:dyDescent="0.25">
      <c r="D60" s="1"/>
    </row>
    <row r="61" spans="1:8" x14ac:dyDescent="0.25">
      <c r="D61" s="1"/>
    </row>
    <row r="62" spans="1:8" x14ac:dyDescent="0.25">
      <c r="D62" s="1"/>
    </row>
    <row r="63" spans="1:8" x14ac:dyDescent="0.25">
      <c r="D63" s="1"/>
    </row>
    <row r="64" spans="1:8" x14ac:dyDescent="0.25">
      <c r="D6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Leland</dc:creator>
  <cp:lastModifiedBy>Leland</cp:lastModifiedBy>
  <dcterms:created xsi:type="dcterms:W3CDTF">2021-09-29T23:47:21Z</dcterms:created>
  <dcterms:modified xsi:type="dcterms:W3CDTF">2021-11-08T19:36:48Z</dcterms:modified>
</cp:coreProperties>
</file>